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20PA1" sheetId="1" r:id="rId1"/>
    <sheet name="Sheet2" sheetId="2" r:id="rId2"/>
    <sheet name="Sheet3" sheetId="3" r:id="rId3"/>
  </sheets>
  <definedNames>
    <definedName name="_xlnm.Print_Titles" localSheetId="0">'2020PA1'!$3:$3</definedName>
  </definedNames>
  <calcPr fullCalcOnLoad="1"/>
</workbook>
</file>

<file path=xl/sharedStrings.xml><?xml version="1.0" encoding="utf-8"?>
<sst xmlns="http://schemas.openxmlformats.org/spreadsheetml/2006/main" count="182" uniqueCount="158">
  <si>
    <t>TT</t>
  </si>
  <si>
    <t>TT DN-GDTX &amp; HN Tỉnh</t>
  </si>
  <si>
    <t>Tên trường</t>
  </si>
  <si>
    <t>Số TS Đăng ký dự thi</t>
  </si>
  <si>
    <t>Số TS dự thi</t>
  </si>
  <si>
    <t>Số TS được công nhận tốt nghiệp</t>
  </si>
  <si>
    <t>Trường THPT Trần Kỳ Phong</t>
  </si>
  <si>
    <t>Trường THPT Lê Quý Đôn</t>
  </si>
  <si>
    <t>Trường THPT Bình Sơn</t>
  </si>
  <si>
    <t>Trường THPT Vạn Tường</t>
  </si>
  <si>
    <t>Trung tâm GDNN-GDTX huyện Bình Sơn</t>
  </si>
  <si>
    <t>Trường THPT Ba Gia</t>
  </si>
  <si>
    <t>Trường THPT Tư thục Trương Định</t>
  </si>
  <si>
    <t>Trường THPT Võ Nguyên Giáp</t>
  </si>
  <si>
    <t>Trường THPT Huỳnh Thúc Kháng</t>
  </si>
  <si>
    <t>Trường THPT Sơn Mỹ</t>
  </si>
  <si>
    <t>Trường THPT Trần Quốc Tuấn</t>
  </si>
  <si>
    <t>Trường THPT Lê Trung Đình</t>
  </si>
  <si>
    <t>Trường THPT Chuyên Lê Khiết</t>
  </si>
  <si>
    <t>Trường THPT Dân tộc nội trú tỉnh Quảng Ngãi</t>
  </si>
  <si>
    <t>Trường THPT Tư thục Nguyễn Bỉnh Khiêm</t>
  </si>
  <si>
    <t>Trường THPT Tư thục Hoàng Văn Thụ</t>
  </si>
  <si>
    <t>Trung tâm GDNN-GDTX huyện Sơn Tịnh</t>
  </si>
  <si>
    <t>Trung tâm DN-GDTX&amp;HN tỉnh Quảng Ngãi</t>
  </si>
  <si>
    <t>Trường THPT Số 1 Tư Nghĩa</t>
  </si>
  <si>
    <t>Trường THPT Chu Văn An</t>
  </si>
  <si>
    <t>Trường THPT Số 2 Tư Nghĩa</t>
  </si>
  <si>
    <t>Trường THPT Thu Xà</t>
  </si>
  <si>
    <t>Trung tâm GDNN-GDTX huyện Tư Nghĩa</t>
  </si>
  <si>
    <t>Trường THPT Số 1 Nghĩa Hành</t>
  </si>
  <si>
    <t>Trường THPT Nguyễn Công Phương</t>
  </si>
  <si>
    <t>Trường THPT Số 2 Nghĩa Hành</t>
  </si>
  <si>
    <t>Trung tâm GDNN-GDTX huyện Nghĩa Hành</t>
  </si>
  <si>
    <t>Trường THPT Số 2 Mộ Đức</t>
  </si>
  <si>
    <t>Trường THPT Phạm Văn Đồng</t>
  </si>
  <si>
    <t>Trường THPT Nguyễn Công Trứ</t>
  </si>
  <si>
    <t>Trường THPT Trần Quang Diệu</t>
  </si>
  <si>
    <t>Trung tâm GDNN-GDTX huyện Mộ Đức</t>
  </si>
  <si>
    <t>Trường THPT Số 1 Đức Phổ</t>
  </si>
  <si>
    <t>Trường THPT Lương Thế Vinh</t>
  </si>
  <si>
    <t>Trường THPT Số 2 Đức Phổ</t>
  </si>
  <si>
    <t>Trung tâm GDNN-GDTX huyện Đức Phổ</t>
  </si>
  <si>
    <t>Trường THPT Ba Tơ</t>
  </si>
  <si>
    <t>Trường THPT Phạm Kiệt</t>
  </si>
  <si>
    <t>Trung tâm GDNN-GDTX huyện Ba Tơ</t>
  </si>
  <si>
    <t>Trường THPT Minh Long</t>
  </si>
  <si>
    <t>Trung tâm GDNN-GDTX huyện Minh Long</t>
  </si>
  <si>
    <t>Trường THPT Quang Trung</t>
  </si>
  <si>
    <t>Trường THPT Sơn Hà</t>
  </si>
  <si>
    <t>Trường THCS và THPT Phạm Kiệt</t>
  </si>
  <si>
    <t>Trung tâm GDNN-GDTX huyện Sơn Hà</t>
  </si>
  <si>
    <t>Trường THPT Đinh Tiên Hoàng</t>
  </si>
  <si>
    <t>Trung tâm GDNN-GDTX huyện Sơn Tây</t>
  </si>
  <si>
    <t>Trường THPT Trà Bồng</t>
  </si>
  <si>
    <t>Trung tâm GDNN-GDTX huyện Trà Bồng</t>
  </si>
  <si>
    <t>Trường THPT Tây Trà</t>
  </si>
  <si>
    <t>Trung tâm GDNN-GDTX huyện Tây Trà</t>
  </si>
  <si>
    <t>Trường THPT Lý Sơn</t>
  </si>
  <si>
    <t>Trung tâm GDNN-GDTX huyện Lý Sơn</t>
  </si>
  <si>
    <t>Tổng cộng</t>
  </si>
  <si>
    <t>Hỏng</t>
  </si>
  <si>
    <t>TT GDNN-GDTX Bình Sơn</t>
  </si>
  <si>
    <t>TT GDNN-GDTX Nghĩa Hành</t>
  </si>
  <si>
    <t>TT GDNN-GDTX Đức Phổ</t>
  </si>
  <si>
    <t>TT GDNN-GDTX Sơn Hà</t>
  </si>
  <si>
    <t>Điểm thi</t>
  </si>
  <si>
    <t>Đơn vị tham gia</t>
  </si>
  <si>
    <t>TT GDNN-GDTX Sơn Tịnh</t>
  </si>
  <si>
    <t>TT GDNN-GDTX Minh Long</t>
  </si>
  <si>
    <t>TT GDNN-GDTX Mộ Đức</t>
  </si>
  <si>
    <t>THPT Trần Kỳ Phong</t>
  </si>
  <si>
    <t>THPT Lê Quý Đôn</t>
  </si>
  <si>
    <t>THPT Vạn Tường</t>
  </si>
  <si>
    <t>THPT Võ Nguyên Giáp</t>
  </si>
  <si>
    <t>THPT TT Trương Định</t>
  </si>
  <si>
    <t>THPT Ba Gia</t>
  </si>
  <si>
    <t>THPT Huỳnh Thúc Kháng</t>
  </si>
  <si>
    <t>THPT Sơn Mỹ</t>
  </si>
  <si>
    <t>THPT Chuyên Lê Khiết</t>
  </si>
  <si>
    <t>THPT DTNT Tỉnh</t>
  </si>
  <si>
    <t>THPT TT Hoàng Văn Thụ</t>
  </si>
  <si>
    <t>THPT Trần Quốc Tuấn</t>
  </si>
  <si>
    <t>THPT Lê Trung Đình</t>
  </si>
  <si>
    <t>THPT số 1 Tư Nghĩa</t>
  </si>
  <si>
    <t>THPT số 2 Tư Nghĩa</t>
  </si>
  <si>
    <t>THPT Thu Xà</t>
  </si>
  <si>
    <t>THPT Chu Văn An</t>
  </si>
  <si>
    <t>THPT số 1 Nghĩa Hành</t>
  </si>
  <si>
    <t>THPT số 2 Nghĩa Hành</t>
  </si>
  <si>
    <t>THPT Minh Long</t>
  </si>
  <si>
    <t>THPT Nguyễn Công Phương</t>
  </si>
  <si>
    <t>THPT Phạm Văn Đồng</t>
  </si>
  <si>
    <t>THPT Trần Quang Diệu</t>
  </si>
  <si>
    <t>THPT số 2 Mộ Đức</t>
  </si>
  <si>
    <t>THPT Nguyễn Công Trứ</t>
  </si>
  <si>
    <t>THPT số 1 Đức Phổ</t>
  </si>
  <si>
    <t>THPT số 2 Đức Phổ</t>
  </si>
  <si>
    <t>THPT Lương Thế Vinh</t>
  </si>
  <si>
    <t>THPT Ba Tơ</t>
  </si>
  <si>
    <t>THPT Phạm Kiệt</t>
  </si>
  <si>
    <t>THPT Sơn Hà</t>
  </si>
  <si>
    <t>THCS-THPT Phạm Kiệt</t>
  </si>
  <si>
    <t>THPT Đinh Tiên Hoàng</t>
  </si>
  <si>
    <t>THPT Quang Trung</t>
  </si>
  <si>
    <t>THPT Trà Bồng</t>
  </si>
  <si>
    <t>THPT Lý Sơn</t>
  </si>
  <si>
    <t>TT GDNN-GDTX Ba Tơ</t>
  </si>
  <si>
    <t>TT GDNN-GDTX Trà Bồng</t>
  </si>
  <si>
    <t xml:space="preserve">THPT Bình Sơn </t>
  </si>
  <si>
    <t xml:space="preserve">THPT số 2 Tư Nghĩa </t>
  </si>
  <si>
    <t>Số HS
hỏng 2018</t>
  </si>
  <si>
    <t>Kiểm tra</t>
  </si>
  <si>
    <t xml:space="preserve">THPT Trần Kỳ Phong </t>
  </si>
  <si>
    <t xml:space="preserve">THPT Vạn Tường </t>
  </si>
  <si>
    <t xml:space="preserve">THPT Ba Gia </t>
  </si>
  <si>
    <t xml:space="preserve">THPT Võ Nguyên Giáp </t>
  </si>
  <si>
    <t xml:space="preserve">THPT Huỳnh Thúc Kháng </t>
  </si>
  <si>
    <t xml:space="preserve">THPT Sơn Mỹ </t>
  </si>
  <si>
    <t xml:space="preserve">THPT Chuyên Lê Khiết </t>
  </si>
  <si>
    <t xml:space="preserve">THPT Trần Quốc Tuấn </t>
  </si>
  <si>
    <t xml:space="preserve">THPT Lê Trung Đình </t>
  </si>
  <si>
    <t xml:space="preserve">THPT Thu Xà </t>
  </si>
  <si>
    <t xml:space="preserve">THPT số 1 Tư Nghĩa </t>
  </si>
  <si>
    <t xml:space="preserve">THPT số 1 Nghĩa Hành </t>
  </si>
  <si>
    <t xml:space="preserve">THPT số 2 Nghĩa Hành </t>
  </si>
  <si>
    <t xml:space="preserve">THPT Minh Long </t>
  </si>
  <si>
    <t xml:space="preserve">THPT số 2 Mộ Đức </t>
  </si>
  <si>
    <t xml:space="preserve">THPT Phạm Văn Đồng </t>
  </si>
  <si>
    <t xml:space="preserve">THPT Trần Quang Diệu </t>
  </si>
  <si>
    <t xml:space="preserve">THPT số 1 Đức Phổ </t>
  </si>
  <si>
    <t xml:space="preserve">THPT số 2 Đức Phổ </t>
  </si>
  <si>
    <t xml:space="preserve">THPT Ba Tơ </t>
  </si>
  <si>
    <t xml:space="preserve">THPT Sơn Hà </t>
  </si>
  <si>
    <t xml:space="preserve">THPT Đinh Tiên Hoàng </t>
  </si>
  <si>
    <t xml:space="preserve">THPT Quang Trung </t>
  </si>
  <si>
    <t xml:space="preserve">THPT Trà Bồng </t>
  </si>
  <si>
    <t xml:space="preserve">THPT Tây Trà  </t>
  </si>
  <si>
    <t>Tổng số hs tại điểm thi</t>
  </si>
  <si>
    <t>Phòng thi bố trí</t>
  </si>
  <si>
    <t>THPT Tây Trà</t>
  </si>
  <si>
    <t>Sở GDĐT (thí sinh tự do)</t>
  </si>
  <si>
    <t>THPT Lý Sơn (mượn THCS Lý Vĩnh)</t>
  </si>
  <si>
    <t>Ghi chú</t>
  </si>
  <si>
    <t>CÁC ĐIỂM THI TỐT NGHIỆP THPT NĂM 2020 TRÊN ĐỊA BÀN TỈNH QUẢNG NGÃI</t>
  </si>
  <si>
    <t>Số lượng thí sinh</t>
  </si>
  <si>
    <t>Huyện Bình Sơn</t>
  </si>
  <si>
    <t>Huyện Sơn Tịnh</t>
  </si>
  <si>
    <t>TP Quảng Ngãi</t>
  </si>
  <si>
    <t>Huyện Tư Nghĩa</t>
  </si>
  <si>
    <t>Huyện Nghĩa hành</t>
  </si>
  <si>
    <t>Huyện Minh Long</t>
  </si>
  <si>
    <t>Huyện Mộ Đức</t>
  </si>
  <si>
    <t>TX Đức Phổ</t>
  </si>
  <si>
    <t>Huyện Ba Tơ</t>
  </si>
  <si>
    <t>Huyện Sơn Hà</t>
  </si>
  <si>
    <t>Huyện Sơn Tây</t>
  </si>
  <si>
    <t>Huyện Trà Bồng</t>
  </si>
  <si>
    <t>Huyện Lý Sơn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</si>
</sst>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</numFmts>
  <fonts count="45">
    <font>
      <sz val="12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 applyProtection="1">
      <alignment horizontal="left" vertical="center"/>
      <protection/>
    </xf>
    <xf numFmtId="43" fontId="0" fillId="0" borderId="0" xfId="42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3" fontId="1" fillId="0" borderId="10" xfId="0" applyNumberFormat="1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/>
      <protection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182" fontId="0" fillId="0" borderId="0" xfId="42" applyNumberForma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3" fontId="5" fillId="0" borderId="0" xfId="42" applyFont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3" fontId="1" fillId="0" borderId="14" xfId="0" applyNumberFormat="1" applyFont="1" applyBorder="1" applyAlignment="1" applyProtection="1">
      <alignment horizontal="center" vertical="center"/>
      <protection/>
    </xf>
    <xf numFmtId="3" fontId="1" fillId="0" borderId="15" xfId="0" applyNumberFormat="1" applyFont="1" applyBorder="1" applyAlignment="1" applyProtection="1">
      <alignment horizontal="center" vertical="center"/>
      <protection/>
    </xf>
    <xf numFmtId="3" fontId="1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 applyProtection="1">
      <alignment horizontal="center"/>
      <protection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" fillId="0" borderId="18" xfId="0" applyNumberFormat="1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 horizontal="center"/>
      <protection/>
    </xf>
    <xf numFmtId="3" fontId="1" fillId="0" borderId="16" xfId="0" applyNumberFormat="1" applyFont="1" applyBorder="1" applyAlignment="1" applyProtection="1">
      <alignment horizontal="center"/>
      <protection/>
    </xf>
    <xf numFmtId="3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55" sqref="R55"/>
    </sheetView>
  </sheetViews>
  <sheetFormatPr defaultColWidth="9.00390625" defaultRowHeight="15.75"/>
  <cols>
    <col min="1" max="1" width="4.50390625" style="0" bestFit="1" customWidth="1"/>
    <col min="2" max="2" width="31.75390625" style="0" customWidth="1"/>
    <col min="3" max="3" width="24.00390625" style="0" customWidth="1"/>
    <col min="4" max="4" width="11.625" style="45" customWidth="1"/>
    <col min="5" max="5" width="14.875" style="45" customWidth="1"/>
    <col min="6" max="6" width="6.625" style="11" hidden="1" customWidth="1"/>
    <col min="7" max="10" width="7.75390625" style="11" hidden="1" customWidth="1"/>
    <col min="11" max="11" width="9.125" style="32" hidden="1" customWidth="1"/>
    <col min="12" max="12" width="0" style="15" hidden="1" customWidth="1"/>
    <col min="13" max="13" width="13.75390625" style="0" hidden="1" customWidth="1"/>
    <col min="14" max="14" width="0" style="0" hidden="1" customWidth="1"/>
    <col min="15" max="15" width="9.50390625" style="9" customWidth="1"/>
  </cols>
  <sheetData>
    <row r="1" spans="1:10" ht="16.5">
      <c r="A1" s="73" t="s">
        <v>143</v>
      </c>
      <c r="B1" s="73"/>
      <c r="C1" s="73"/>
      <c r="D1" s="73"/>
      <c r="E1" s="73"/>
      <c r="F1" s="73"/>
      <c r="G1" s="36"/>
      <c r="H1" s="36"/>
      <c r="I1" s="36"/>
      <c r="J1" s="36"/>
    </row>
    <row r="2" spans="1:13" ht="16.5">
      <c r="A2" s="74"/>
      <c r="B2" s="74"/>
      <c r="C2" s="74"/>
      <c r="D2" s="74"/>
      <c r="E2" s="74"/>
      <c r="F2" s="74"/>
      <c r="G2" s="75"/>
      <c r="H2" s="75"/>
      <c r="I2" s="37"/>
      <c r="J2" s="37"/>
      <c r="M2" s="28"/>
    </row>
    <row r="3" spans="1:10" ht="93.75" customHeight="1">
      <c r="A3" s="51" t="s">
        <v>0</v>
      </c>
      <c r="B3" s="52" t="s">
        <v>65</v>
      </c>
      <c r="C3" s="52" t="s">
        <v>66</v>
      </c>
      <c r="D3" s="53" t="s">
        <v>144</v>
      </c>
      <c r="E3" s="53" t="s">
        <v>142</v>
      </c>
      <c r="F3" s="19" t="s">
        <v>110</v>
      </c>
      <c r="G3" s="19" t="s">
        <v>137</v>
      </c>
      <c r="H3" s="19" t="s">
        <v>138</v>
      </c>
      <c r="I3" s="19" t="s">
        <v>111</v>
      </c>
      <c r="J3" s="38"/>
    </row>
    <row r="4" spans="1:15" ht="16.5">
      <c r="A4" s="21">
        <v>1</v>
      </c>
      <c r="B4" s="14" t="s">
        <v>108</v>
      </c>
      <c r="C4" s="1" t="s">
        <v>108</v>
      </c>
      <c r="D4" s="88">
        <v>480</v>
      </c>
      <c r="E4" s="47" t="s">
        <v>145</v>
      </c>
      <c r="F4" s="13">
        <v>3</v>
      </c>
      <c r="G4" s="13" t="e">
        <f>+F4+D4+#REF!+#REF!</f>
        <v>#REF!</v>
      </c>
      <c r="H4" s="39" t="e">
        <f>ROUND(G4/24,0)</f>
        <v>#REF!</v>
      </c>
      <c r="I4" s="13" t="e">
        <f>IF(H4&gt;E4,"XL","OK")</f>
        <v>#REF!</v>
      </c>
      <c r="J4" s="34"/>
      <c r="O4" s="34"/>
    </row>
    <row r="5" spans="1:15" ht="16.5">
      <c r="A5" s="57">
        <v>2</v>
      </c>
      <c r="B5" s="65" t="s">
        <v>112</v>
      </c>
      <c r="C5" s="23" t="s">
        <v>70</v>
      </c>
      <c r="D5" s="88">
        <v>460</v>
      </c>
      <c r="E5" s="76" t="s">
        <v>145</v>
      </c>
      <c r="F5" s="10"/>
      <c r="G5" s="13">
        <f>+F5+D5+F6+D6</f>
        <v>490</v>
      </c>
      <c r="H5" s="39">
        <f>ROUND(G5/24,0)</f>
        <v>20</v>
      </c>
      <c r="I5" s="13" t="str">
        <f aca="true" t="shared" si="0" ref="I5:I52">IF(H5&gt;E5,"XL","OK")</f>
        <v>OK</v>
      </c>
      <c r="J5" s="34"/>
      <c r="K5" s="32">
        <f>+D5/24</f>
        <v>19.166666666666668</v>
      </c>
      <c r="M5" s="12"/>
      <c r="O5" s="30"/>
    </row>
    <row r="6" spans="1:13" ht="15.75">
      <c r="A6" s="58"/>
      <c r="B6" s="66"/>
      <c r="C6" s="2" t="s">
        <v>61</v>
      </c>
      <c r="D6" s="89">
        <v>30</v>
      </c>
      <c r="E6" s="77"/>
      <c r="F6" s="10"/>
      <c r="G6" s="10"/>
      <c r="H6" s="33"/>
      <c r="I6" s="13" t="str">
        <f t="shared" si="0"/>
        <v>OK</v>
      </c>
      <c r="J6" s="30"/>
      <c r="K6" s="32">
        <f>+D6/24</f>
        <v>1.25</v>
      </c>
      <c r="M6" s="12"/>
    </row>
    <row r="7" spans="1:13" ht="16.5">
      <c r="A7" s="26">
        <v>3</v>
      </c>
      <c r="B7" s="55" t="s">
        <v>71</v>
      </c>
      <c r="C7" s="55" t="s">
        <v>71</v>
      </c>
      <c r="D7" s="90">
        <v>393</v>
      </c>
      <c r="E7" s="47" t="s">
        <v>145</v>
      </c>
      <c r="F7" s="10"/>
      <c r="G7" s="10"/>
      <c r="H7" s="33"/>
      <c r="I7" s="13"/>
      <c r="J7" s="30"/>
      <c r="M7" s="12"/>
    </row>
    <row r="8" spans="1:13" ht="16.5" customHeight="1">
      <c r="A8" s="16">
        <v>4</v>
      </c>
      <c r="B8" s="17" t="s">
        <v>113</v>
      </c>
      <c r="C8" s="1" t="s">
        <v>72</v>
      </c>
      <c r="D8" s="91">
        <v>429</v>
      </c>
      <c r="E8" s="47" t="s">
        <v>145</v>
      </c>
      <c r="F8" s="10"/>
      <c r="G8" s="10">
        <f>+F8+D8</f>
        <v>429</v>
      </c>
      <c r="H8" s="13">
        <f aca="true" t="shared" si="1" ref="H8:H24">ROUND(G8/24,0)</f>
        <v>18</v>
      </c>
      <c r="I8" s="13" t="str">
        <f t="shared" si="0"/>
        <v>OK</v>
      </c>
      <c r="J8" s="34"/>
      <c r="M8" s="12"/>
    </row>
    <row r="9" spans="1:13" ht="16.5" customHeight="1">
      <c r="A9" s="16">
        <v>5</v>
      </c>
      <c r="B9" s="17" t="s">
        <v>114</v>
      </c>
      <c r="C9" s="1" t="s">
        <v>75</v>
      </c>
      <c r="D9" s="88">
        <v>413</v>
      </c>
      <c r="E9" s="48" t="s">
        <v>146</v>
      </c>
      <c r="F9" s="10">
        <v>14</v>
      </c>
      <c r="G9" s="10">
        <f>+F9+D9</f>
        <v>427</v>
      </c>
      <c r="H9" s="13">
        <f t="shared" si="1"/>
        <v>18</v>
      </c>
      <c r="I9" s="13" t="str">
        <f t="shared" si="0"/>
        <v>OK</v>
      </c>
      <c r="J9" s="34"/>
      <c r="M9" s="12"/>
    </row>
    <row r="10" spans="1:13" ht="16.5" customHeight="1">
      <c r="A10" s="57">
        <v>6</v>
      </c>
      <c r="B10" s="65" t="s">
        <v>115</v>
      </c>
      <c r="C10" s="1" t="s">
        <v>73</v>
      </c>
      <c r="D10" s="88">
        <v>525</v>
      </c>
      <c r="E10" s="57" t="s">
        <v>147</v>
      </c>
      <c r="F10" s="13">
        <v>2</v>
      </c>
      <c r="G10" s="13">
        <f>+F10+D10+F11+D11</f>
        <v>556</v>
      </c>
      <c r="H10" s="39">
        <f t="shared" si="1"/>
        <v>23</v>
      </c>
      <c r="I10" s="13" t="str">
        <f t="shared" si="0"/>
        <v>OK</v>
      </c>
      <c r="J10" s="34"/>
      <c r="K10" s="32">
        <f>+D10+D11</f>
        <v>554</v>
      </c>
      <c r="L10" s="15">
        <f>+K10/24</f>
        <v>23.083333333333332</v>
      </c>
      <c r="M10" s="12"/>
    </row>
    <row r="11" spans="1:13" ht="16.5" customHeight="1">
      <c r="A11" s="58"/>
      <c r="B11" s="67"/>
      <c r="C11" s="1" t="s">
        <v>74</v>
      </c>
      <c r="D11" s="88">
        <v>29</v>
      </c>
      <c r="E11" s="58"/>
      <c r="F11" s="13"/>
      <c r="G11" s="13"/>
      <c r="H11" s="40"/>
      <c r="I11" s="13" t="str">
        <f t="shared" si="0"/>
        <v>OK</v>
      </c>
      <c r="J11" s="34"/>
      <c r="M11" s="12">
        <v>4</v>
      </c>
    </row>
    <row r="12" spans="1:13" ht="16.5" customHeight="1">
      <c r="A12" s="61">
        <v>7</v>
      </c>
      <c r="B12" s="65" t="s">
        <v>116</v>
      </c>
      <c r="C12" s="1" t="s">
        <v>76</v>
      </c>
      <c r="D12" s="88">
        <v>379</v>
      </c>
      <c r="E12" s="57" t="s">
        <v>147</v>
      </c>
      <c r="F12" s="13">
        <v>8</v>
      </c>
      <c r="G12" s="13">
        <f>+F12+D12+F13+D13</f>
        <v>502</v>
      </c>
      <c r="H12" s="39">
        <f t="shared" si="1"/>
        <v>21</v>
      </c>
      <c r="I12" s="13" t="str">
        <f t="shared" si="0"/>
        <v>OK</v>
      </c>
      <c r="J12" s="34"/>
      <c r="K12" s="32">
        <f>+D12/24</f>
        <v>15.791666666666666</v>
      </c>
      <c r="M12" s="31"/>
    </row>
    <row r="13" spans="1:13" ht="16.5" customHeight="1">
      <c r="A13" s="61"/>
      <c r="B13" s="67"/>
      <c r="C13" s="2" t="s">
        <v>67</v>
      </c>
      <c r="D13" s="90">
        <v>115</v>
      </c>
      <c r="E13" s="58"/>
      <c r="F13" s="13"/>
      <c r="G13" s="13"/>
      <c r="H13" s="40"/>
      <c r="I13" s="13" t="str">
        <f t="shared" si="0"/>
        <v>OK</v>
      </c>
      <c r="J13" s="34"/>
      <c r="K13" s="32">
        <f>+D13/24</f>
        <v>4.791666666666667</v>
      </c>
      <c r="M13" s="31"/>
    </row>
    <row r="14" spans="1:15" s="3" customFormat="1" ht="16.5">
      <c r="A14" s="21">
        <v>8</v>
      </c>
      <c r="B14" s="14" t="s">
        <v>117</v>
      </c>
      <c r="C14" s="1" t="s">
        <v>77</v>
      </c>
      <c r="D14" s="92">
        <v>352</v>
      </c>
      <c r="E14" s="16" t="s">
        <v>147</v>
      </c>
      <c r="F14" s="13">
        <v>23</v>
      </c>
      <c r="G14" s="13">
        <f>+F14+D14</f>
        <v>375</v>
      </c>
      <c r="H14" s="13">
        <f t="shared" si="1"/>
        <v>16</v>
      </c>
      <c r="I14" s="13" t="str">
        <f t="shared" si="0"/>
        <v>OK</v>
      </c>
      <c r="J14" s="34"/>
      <c r="K14" s="32">
        <f>+D14/24</f>
        <v>14.666666666666666</v>
      </c>
      <c r="L14" s="29"/>
      <c r="M14" s="12"/>
      <c r="N14" s="3">
        <f>626+12253</f>
        <v>12879</v>
      </c>
      <c r="O14" s="20"/>
    </row>
    <row r="15" spans="1:13" ht="16.5">
      <c r="A15" s="57">
        <v>9</v>
      </c>
      <c r="B15" s="65" t="s">
        <v>118</v>
      </c>
      <c r="C15" s="1" t="s">
        <v>78</v>
      </c>
      <c r="D15" s="88">
        <v>389</v>
      </c>
      <c r="E15" s="57" t="s">
        <v>147</v>
      </c>
      <c r="F15" s="10">
        <v>0</v>
      </c>
      <c r="G15" s="13">
        <f>+F15+D15+F17+D17</f>
        <v>519</v>
      </c>
      <c r="H15" s="39">
        <f t="shared" si="1"/>
        <v>22</v>
      </c>
      <c r="I15" s="13" t="str">
        <f t="shared" si="0"/>
        <v>OK</v>
      </c>
      <c r="J15" s="34"/>
      <c r="K15" s="32">
        <f>+D15+D17</f>
        <v>518</v>
      </c>
      <c r="L15" s="15">
        <f>+K15/24</f>
        <v>21.583333333333332</v>
      </c>
      <c r="M15" s="12"/>
    </row>
    <row r="16" spans="1:13" ht="16.5">
      <c r="A16" s="61"/>
      <c r="B16" s="67"/>
      <c r="C16" s="1" t="s">
        <v>80</v>
      </c>
      <c r="D16" s="88">
        <v>136</v>
      </c>
      <c r="E16" s="61"/>
      <c r="F16" s="10"/>
      <c r="G16" s="13"/>
      <c r="H16" s="56"/>
      <c r="I16" s="13"/>
      <c r="J16" s="34"/>
      <c r="M16" s="12"/>
    </row>
    <row r="17" spans="1:13" ht="16.5">
      <c r="A17" s="61"/>
      <c r="B17" s="67"/>
      <c r="C17" s="1" t="s">
        <v>79</v>
      </c>
      <c r="D17" s="88">
        <v>129</v>
      </c>
      <c r="E17" s="58"/>
      <c r="F17" s="10">
        <v>1</v>
      </c>
      <c r="G17" s="10"/>
      <c r="H17" s="33"/>
      <c r="I17" s="13" t="str">
        <f t="shared" si="0"/>
        <v>OK</v>
      </c>
      <c r="J17" s="30"/>
      <c r="M17" s="12"/>
    </row>
    <row r="18" spans="1:13" ht="16.5">
      <c r="A18" s="57">
        <v>10</v>
      </c>
      <c r="B18" s="65" t="s">
        <v>119</v>
      </c>
      <c r="C18" s="1" t="s">
        <v>81</v>
      </c>
      <c r="D18" s="88">
        <v>632</v>
      </c>
      <c r="E18" s="57" t="s">
        <v>147</v>
      </c>
      <c r="F18" s="10">
        <v>7</v>
      </c>
      <c r="G18" s="13">
        <f>+F18+D18+F19+D19</f>
        <v>889</v>
      </c>
      <c r="H18" s="39">
        <f t="shared" si="1"/>
        <v>37</v>
      </c>
      <c r="I18" s="13" t="str">
        <f t="shared" si="0"/>
        <v>OK</v>
      </c>
      <c r="J18" s="34"/>
      <c r="K18" s="32">
        <f>+D18+D19</f>
        <v>862</v>
      </c>
      <c r="L18" s="15">
        <f>+K18/24</f>
        <v>35.916666666666664</v>
      </c>
      <c r="M18" s="12"/>
    </row>
    <row r="19" spans="1:13" ht="16.5">
      <c r="A19" s="58"/>
      <c r="B19" s="66"/>
      <c r="C19" s="1" t="s">
        <v>140</v>
      </c>
      <c r="D19" s="88">
        <v>230</v>
      </c>
      <c r="E19" s="58"/>
      <c r="F19" s="10">
        <v>20</v>
      </c>
      <c r="G19" s="10"/>
      <c r="H19" s="33"/>
      <c r="I19" s="13" t="str">
        <f t="shared" si="0"/>
        <v>OK</v>
      </c>
      <c r="J19" s="30"/>
      <c r="M19" s="12"/>
    </row>
    <row r="20" spans="1:13" ht="16.5">
      <c r="A20" s="57">
        <v>11</v>
      </c>
      <c r="B20" s="65" t="s">
        <v>120</v>
      </c>
      <c r="C20" s="1" t="s">
        <v>82</v>
      </c>
      <c r="D20" s="88">
        <v>428</v>
      </c>
      <c r="E20" s="57" t="s">
        <v>147</v>
      </c>
      <c r="F20" s="10">
        <v>22</v>
      </c>
      <c r="G20" s="39">
        <f>+F20+D20+F21+D21</f>
        <v>699</v>
      </c>
      <c r="H20" s="39">
        <f t="shared" si="1"/>
        <v>29</v>
      </c>
      <c r="I20" s="13" t="str">
        <f t="shared" si="0"/>
        <v>OK</v>
      </c>
      <c r="J20" s="34"/>
      <c r="K20" s="32">
        <f>+D20/24</f>
        <v>17.833333333333332</v>
      </c>
      <c r="M20" s="12"/>
    </row>
    <row r="21" spans="1:13" ht="16.5" customHeight="1">
      <c r="A21" s="58"/>
      <c r="B21" s="66"/>
      <c r="C21" s="2" t="s">
        <v>1</v>
      </c>
      <c r="D21" s="90">
        <v>249</v>
      </c>
      <c r="E21" s="58"/>
      <c r="F21" s="10"/>
      <c r="G21" s="33"/>
      <c r="H21" s="33"/>
      <c r="I21" s="13" t="str">
        <f t="shared" si="0"/>
        <v>OK</v>
      </c>
      <c r="J21" s="30"/>
      <c r="K21" s="32">
        <f>+D21/24</f>
        <v>10.375</v>
      </c>
      <c r="M21" s="12"/>
    </row>
    <row r="22" spans="1:13" ht="16.5">
      <c r="A22" s="21">
        <v>12</v>
      </c>
      <c r="B22" s="14" t="s">
        <v>121</v>
      </c>
      <c r="C22" s="1" t="s">
        <v>85</v>
      </c>
      <c r="D22" s="88">
        <v>265</v>
      </c>
      <c r="E22" s="16" t="s">
        <v>148</v>
      </c>
      <c r="F22" s="10">
        <v>16</v>
      </c>
      <c r="G22" s="10">
        <f>+F22+D22</f>
        <v>281</v>
      </c>
      <c r="H22" s="13">
        <f t="shared" si="1"/>
        <v>12</v>
      </c>
      <c r="I22" s="13" t="str">
        <f t="shared" si="0"/>
        <v>OK</v>
      </c>
      <c r="J22" s="34"/>
      <c r="K22" s="32">
        <f>+D22/24</f>
        <v>11.041666666666666</v>
      </c>
      <c r="M22" s="12"/>
    </row>
    <row r="23" spans="1:13" ht="16.5">
      <c r="A23" s="16">
        <v>13</v>
      </c>
      <c r="B23" s="1" t="s">
        <v>109</v>
      </c>
      <c r="C23" s="1" t="s">
        <v>84</v>
      </c>
      <c r="D23" s="88">
        <v>337</v>
      </c>
      <c r="E23" s="16" t="s">
        <v>148</v>
      </c>
      <c r="F23" s="10">
        <v>40</v>
      </c>
      <c r="G23" s="10">
        <f>+F23+D23</f>
        <v>377</v>
      </c>
      <c r="H23" s="13">
        <f t="shared" si="1"/>
        <v>16</v>
      </c>
      <c r="I23" s="13" t="str">
        <f t="shared" si="0"/>
        <v>OK</v>
      </c>
      <c r="J23" s="34"/>
      <c r="M23" s="12"/>
    </row>
    <row r="24" spans="1:13" ht="16.5">
      <c r="A24" s="57">
        <v>14</v>
      </c>
      <c r="B24" s="65" t="s">
        <v>122</v>
      </c>
      <c r="C24" s="1" t="s">
        <v>83</v>
      </c>
      <c r="D24" s="88">
        <v>473</v>
      </c>
      <c r="E24" s="57" t="s">
        <v>148</v>
      </c>
      <c r="F24" s="10">
        <v>8</v>
      </c>
      <c r="G24" s="41">
        <f>+D24+D25</f>
        <v>772</v>
      </c>
      <c r="H24" s="39">
        <f t="shared" si="1"/>
        <v>32</v>
      </c>
      <c r="I24" s="13" t="str">
        <f t="shared" si="0"/>
        <v>OK</v>
      </c>
      <c r="J24" s="34"/>
      <c r="M24" s="12"/>
    </row>
    <row r="25" spans="1:13" ht="16.5">
      <c r="A25" s="61"/>
      <c r="B25" s="67"/>
      <c r="C25" s="1" t="s">
        <v>86</v>
      </c>
      <c r="D25" s="88">
        <v>299</v>
      </c>
      <c r="E25" s="58"/>
      <c r="F25" s="10">
        <v>20</v>
      </c>
      <c r="G25" s="24"/>
      <c r="H25" s="24"/>
      <c r="I25" s="13" t="str">
        <f t="shared" si="0"/>
        <v>OK</v>
      </c>
      <c r="J25" s="30"/>
      <c r="M25" s="12"/>
    </row>
    <row r="26" spans="1:13" ht="16.5" customHeight="1">
      <c r="A26" s="21">
        <v>15</v>
      </c>
      <c r="B26" s="14" t="s">
        <v>123</v>
      </c>
      <c r="C26" s="1" t="s">
        <v>87</v>
      </c>
      <c r="D26" s="88">
        <v>373</v>
      </c>
      <c r="E26" s="48" t="s">
        <v>149</v>
      </c>
      <c r="F26" s="10">
        <v>8</v>
      </c>
      <c r="G26" s="10">
        <f>+F26+D26</f>
        <v>381</v>
      </c>
      <c r="H26" s="13">
        <f>ROUND(G26/24,0)</f>
        <v>16</v>
      </c>
      <c r="I26" s="13" t="str">
        <f t="shared" si="0"/>
        <v>OK</v>
      </c>
      <c r="J26" s="34"/>
      <c r="K26" s="32">
        <f aca="true" t="shared" si="2" ref="K26:K33">+D26/24</f>
        <v>15.541666666666666</v>
      </c>
      <c r="M26" s="12"/>
    </row>
    <row r="27" spans="1:13" ht="16.5">
      <c r="A27" s="57">
        <v>16</v>
      </c>
      <c r="B27" s="65" t="s">
        <v>90</v>
      </c>
      <c r="C27" s="1" t="s">
        <v>90</v>
      </c>
      <c r="D27" s="88">
        <v>241</v>
      </c>
      <c r="E27" s="59" t="s">
        <v>149</v>
      </c>
      <c r="F27" s="10">
        <v>18</v>
      </c>
      <c r="G27" s="39">
        <f>+F27+D27+F28+D28</f>
        <v>273</v>
      </c>
      <c r="H27" s="39">
        <f>ROUND(G27/24,0)</f>
        <v>11</v>
      </c>
      <c r="I27" s="13" t="str">
        <f t="shared" si="0"/>
        <v>OK</v>
      </c>
      <c r="J27" s="34"/>
      <c r="K27" s="32">
        <f t="shared" si="2"/>
        <v>10.041666666666666</v>
      </c>
      <c r="M27" s="12"/>
    </row>
    <row r="28" spans="1:13" ht="16.5" customHeight="1">
      <c r="A28" s="58"/>
      <c r="B28" s="66"/>
      <c r="C28" s="2" t="s">
        <v>62</v>
      </c>
      <c r="D28" s="89">
        <v>14</v>
      </c>
      <c r="E28" s="60"/>
      <c r="F28" s="10"/>
      <c r="G28" s="33"/>
      <c r="H28" s="33"/>
      <c r="I28" s="13" t="str">
        <f t="shared" si="0"/>
        <v>OK</v>
      </c>
      <c r="J28" s="30"/>
      <c r="K28" s="32">
        <f t="shared" si="2"/>
        <v>0.5833333333333334</v>
      </c>
      <c r="M28" s="12"/>
    </row>
    <row r="29" spans="1:13" ht="16.5">
      <c r="A29" s="21">
        <v>17</v>
      </c>
      <c r="B29" s="17" t="s">
        <v>124</v>
      </c>
      <c r="C29" s="1" t="s">
        <v>88</v>
      </c>
      <c r="D29" s="88">
        <v>207</v>
      </c>
      <c r="E29" s="48" t="s">
        <v>149</v>
      </c>
      <c r="F29" s="10">
        <v>37</v>
      </c>
      <c r="G29" s="10">
        <f>+F29+D29</f>
        <v>244</v>
      </c>
      <c r="H29" s="13">
        <f>ROUND(G29/24,0)</f>
        <v>10</v>
      </c>
      <c r="I29" s="13" t="str">
        <f t="shared" si="0"/>
        <v>OK</v>
      </c>
      <c r="J29" s="30"/>
      <c r="K29" s="32">
        <f t="shared" si="2"/>
        <v>8.625</v>
      </c>
      <c r="M29" s="12"/>
    </row>
    <row r="30" spans="1:13" ht="16.5">
      <c r="A30" s="68">
        <v>18</v>
      </c>
      <c r="B30" s="69" t="s">
        <v>125</v>
      </c>
      <c r="C30" s="1" t="s">
        <v>89</v>
      </c>
      <c r="D30" s="88">
        <v>156</v>
      </c>
      <c r="E30" s="57" t="s">
        <v>150</v>
      </c>
      <c r="F30" s="10">
        <v>15</v>
      </c>
      <c r="G30" s="39">
        <f>+F30+D30+F31+D31</f>
        <v>186</v>
      </c>
      <c r="H30" s="39">
        <f>ROUND(G30/24,0)</f>
        <v>8</v>
      </c>
      <c r="I30" s="13" t="str">
        <f t="shared" si="0"/>
        <v>OK</v>
      </c>
      <c r="J30" s="34"/>
      <c r="K30" s="32">
        <f t="shared" si="2"/>
        <v>6.5</v>
      </c>
      <c r="M30" s="12"/>
    </row>
    <row r="31" spans="1:13" ht="16.5" customHeight="1">
      <c r="A31" s="68"/>
      <c r="B31" s="69"/>
      <c r="C31" s="2" t="s">
        <v>68</v>
      </c>
      <c r="D31" s="89">
        <v>15</v>
      </c>
      <c r="E31" s="58"/>
      <c r="F31" s="10"/>
      <c r="G31" s="33"/>
      <c r="H31" s="33"/>
      <c r="I31" s="13" t="str">
        <f t="shared" si="0"/>
        <v>OK</v>
      </c>
      <c r="J31" s="30"/>
      <c r="K31" s="32">
        <f t="shared" si="2"/>
        <v>0.625</v>
      </c>
      <c r="M31" s="12"/>
    </row>
    <row r="32" spans="1:13" ht="16.5">
      <c r="A32" s="21">
        <v>19</v>
      </c>
      <c r="B32" s="14" t="s">
        <v>126</v>
      </c>
      <c r="C32" s="1" t="s">
        <v>93</v>
      </c>
      <c r="D32" s="88">
        <v>380</v>
      </c>
      <c r="E32" s="48" t="s">
        <v>151</v>
      </c>
      <c r="F32" s="25">
        <v>4</v>
      </c>
      <c r="G32" s="10">
        <f>+F32+D32</f>
        <v>384</v>
      </c>
      <c r="H32" s="13">
        <f>ROUND(G32/24,0)</f>
        <v>16</v>
      </c>
      <c r="I32" s="13" t="str">
        <f t="shared" si="0"/>
        <v>OK</v>
      </c>
      <c r="J32" s="34"/>
      <c r="K32" s="32">
        <f t="shared" si="2"/>
        <v>15.833333333333334</v>
      </c>
      <c r="M32" s="12"/>
    </row>
    <row r="33" spans="1:13" ht="16.5" customHeight="1">
      <c r="A33" s="57">
        <v>20</v>
      </c>
      <c r="B33" s="65" t="s">
        <v>127</v>
      </c>
      <c r="C33" s="1" t="s">
        <v>91</v>
      </c>
      <c r="D33" s="93">
        <v>371</v>
      </c>
      <c r="E33" s="59" t="s">
        <v>151</v>
      </c>
      <c r="F33" s="42">
        <v>10</v>
      </c>
      <c r="G33" s="39">
        <f>+F33+D33+D34+F34</f>
        <v>439</v>
      </c>
      <c r="H33" s="39">
        <f>ROUND(G33/24,0)</f>
        <v>18</v>
      </c>
      <c r="I33" s="13" t="str">
        <f t="shared" si="0"/>
        <v>OK</v>
      </c>
      <c r="J33" s="34"/>
      <c r="K33" s="32">
        <f t="shared" si="2"/>
        <v>15.458333333333334</v>
      </c>
      <c r="M33">
        <v>3</v>
      </c>
    </row>
    <row r="34" spans="1:10" ht="16.5" customHeight="1">
      <c r="A34" s="58"/>
      <c r="B34" s="66"/>
      <c r="C34" s="2" t="s">
        <v>69</v>
      </c>
      <c r="D34" s="90">
        <v>58</v>
      </c>
      <c r="E34" s="60"/>
      <c r="F34" s="10"/>
      <c r="G34" s="33"/>
      <c r="H34" s="33"/>
      <c r="I34" s="13"/>
      <c r="J34" s="34"/>
    </row>
    <row r="35" spans="1:13" ht="16.5" customHeight="1">
      <c r="A35" s="16">
        <v>21</v>
      </c>
      <c r="B35" s="1" t="s">
        <v>94</v>
      </c>
      <c r="C35" s="1" t="s">
        <v>94</v>
      </c>
      <c r="D35" s="88">
        <v>250</v>
      </c>
      <c r="E35" s="48" t="s">
        <v>151</v>
      </c>
      <c r="F35" s="25">
        <v>4</v>
      </c>
      <c r="G35" s="10">
        <f>+F35+D35</f>
        <v>254</v>
      </c>
      <c r="H35" s="13">
        <f aca="true" t="shared" si="3" ref="H35:H41">ROUND(G35/24,0)</f>
        <v>11</v>
      </c>
      <c r="I35" s="13" t="str">
        <f t="shared" si="0"/>
        <v>OK</v>
      </c>
      <c r="J35" s="30"/>
      <c r="K35" s="32">
        <f>+D33+D35</f>
        <v>621</v>
      </c>
      <c r="L35" s="15">
        <f>+K35/24</f>
        <v>25.875</v>
      </c>
      <c r="M35" s="12"/>
    </row>
    <row r="36" spans="1:13" ht="16.5" customHeight="1">
      <c r="A36" s="22">
        <v>22</v>
      </c>
      <c r="B36" s="1" t="s">
        <v>128</v>
      </c>
      <c r="C36" s="1" t="s">
        <v>92</v>
      </c>
      <c r="D36" s="88">
        <v>313</v>
      </c>
      <c r="E36" s="48" t="s">
        <v>151</v>
      </c>
      <c r="F36" s="10">
        <v>15</v>
      </c>
      <c r="G36" s="10">
        <f>+F36+D36</f>
        <v>328</v>
      </c>
      <c r="H36" s="13">
        <f t="shared" si="3"/>
        <v>14</v>
      </c>
      <c r="I36" s="13" t="str">
        <f t="shared" si="0"/>
        <v>OK</v>
      </c>
      <c r="J36" s="34"/>
      <c r="M36" s="12"/>
    </row>
    <row r="37" spans="1:13" ht="16.5" customHeight="1">
      <c r="A37" s="21">
        <v>23</v>
      </c>
      <c r="B37" s="14" t="s">
        <v>129</v>
      </c>
      <c r="C37" s="1" t="s">
        <v>95</v>
      </c>
      <c r="D37" s="88">
        <v>359</v>
      </c>
      <c r="E37" s="48" t="s">
        <v>152</v>
      </c>
      <c r="F37" s="10">
        <v>1</v>
      </c>
      <c r="G37" s="10">
        <f>+F37+D37</f>
        <v>360</v>
      </c>
      <c r="H37" s="13">
        <f t="shared" si="3"/>
        <v>15</v>
      </c>
      <c r="I37" s="13" t="str">
        <f t="shared" si="0"/>
        <v>OK</v>
      </c>
      <c r="J37" s="34"/>
      <c r="K37" s="32">
        <f aca="true" t="shared" si="4" ref="K37:K43">+D37/24</f>
        <v>14.958333333333334</v>
      </c>
      <c r="M37" s="12"/>
    </row>
    <row r="38" spans="1:13" ht="16.5">
      <c r="A38" s="57">
        <v>24</v>
      </c>
      <c r="B38" s="65" t="s">
        <v>97</v>
      </c>
      <c r="C38" s="1" t="s">
        <v>97</v>
      </c>
      <c r="D38" s="88">
        <v>308</v>
      </c>
      <c r="E38" s="59" t="s">
        <v>152</v>
      </c>
      <c r="F38" s="10">
        <v>27</v>
      </c>
      <c r="G38" s="41">
        <f>+F38+D38+D39+F39</f>
        <v>471</v>
      </c>
      <c r="H38" s="39">
        <f t="shared" si="3"/>
        <v>20</v>
      </c>
      <c r="I38" s="13" t="str">
        <f t="shared" si="0"/>
        <v>OK</v>
      </c>
      <c r="J38" s="34"/>
      <c r="K38" s="32">
        <f t="shared" si="4"/>
        <v>12.833333333333334</v>
      </c>
      <c r="M38" s="12">
        <v>3</v>
      </c>
    </row>
    <row r="39" spans="1:13" ht="15.75">
      <c r="A39" s="61"/>
      <c r="B39" s="67"/>
      <c r="C39" s="2" t="s">
        <v>63</v>
      </c>
      <c r="D39" s="89">
        <v>136</v>
      </c>
      <c r="E39" s="60"/>
      <c r="F39" s="10"/>
      <c r="G39" s="33"/>
      <c r="H39" s="33"/>
      <c r="I39" s="13" t="str">
        <f t="shared" si="0"/>
        <v>OK</v>
      </c>
      <c r="J39" s="30"/>
      <c r="K39" s="32">
        <f t="shared" si="4"/>
        <v>5.666666666666667</v>
      </c>
      <c r="M39" s="12"/>
    </row>
    <row r="40" spans="1:13" ht="16.5" customHeight="1">
      <c r="A40" s="16">
        <v>25</v>
      </c>
      <c r="B40" s="1" t="s">
        <v>130</v>
      </c>
      <c r="C40" s="1" t="s">
        <v>96</v>
      </c>
      <c r="D40" s="91">
        <v>348</v>
      </c>
      <c r="E40" s="48" t="s">
        <v>152</v>
      </c>
      <c r="F40" s="10">
        <v>10</v>
      </c>
      <c r="G40" s="10">
        <f>+F40+D40</f>
        <v>358</v>
      </c>
      <c r="H40" s="13">
        <f t="shared" si="3"/>
        <v>15</v>
      </c>
      <c r="I40" s="13" t="str">
        <f t="shared" si="0"/>
        <v>OK</v>
      </c>
      <c r="J40" s="34"/>
      <c r="K40" s="32">
        <f t="shared" si="4"/>
        <v>14.5</v>
      </c>
      <c r="M40" s="12"/>
    </row>
    <row r="41" spans="1:13" ht="16.5" customHeight="1">
      <c r="A41" s="68">
        <v>26</v>
      </c>
      <c r="B41" s="69" t="s">
        <v>131</v>
      </c>
      <c r="C41" s="1" t="s">
        <v>98</v>
      </c>
      <c r="D41" s="88">
        <v>251</v>
      </c>
      <c r="E41" s="57" t="s">
        <v>153</v>
      </c>
      <c r="F41" s="10"/>
      <c r="G41" s="41">
        <f>+F41+D41+D42+D43+F42+F43</f>
        <v>378</v>
      </c>
      <c r="H41" s="39">
        <f t="shared" si="3"/>
        <v>16</v>
      </c>
      <c r="I41" s="13" t="str">
        <f t="shared" si="0"/>
        <v>OK</v>
      </c>
      <c r="J41" s="34"/>
      <c r="K41" s="32">
        <f t="shared" si="4"/>
        <v>10.458333333333334</v>
      </c>
      <c r="M41" s="12"/>
    </row>
    <row r="42" spans="1:13" ht="16.5" customHeight="1">
      <c r="A42" s="68"/>
      <c r="B42" s="69"/>
      <c r="C42" s="1" t="s">
        <v>99</v>
      </c>
      <c r="D42" s="88">
        <v>90</v>
      </c>
      <c r="E42" s="61"/>
      <c r="F42" s="10">
        <v>17</v>
      </c>
      <c r="G42" s="24"/>
      <c r="H42" s="24"/>
      <c r="I42" s="13" t="str">
        <f t="shared" si="0"/>
        <v>OK</v>
      </c>
      <c r="J42" s="30"/>
      <c r="K42" s="32">
        <f t="shared" si="4"/>
        <v>3.75</v>
      </c>
      <c r="M42" s="12">
        <v>1</v>
      </c>
    </row>
    <row r="43" spans="1:13" ht="16.5" customHeight="1">
      <c r="A43" s="68"/>
      <c r="B43" s="69"/>
      <c r="C43" s="2" t="s">
        <v>106</v>
      </c>
      <c r="D43" s="89">
        <v>20</v>
      </c>
      <c r="E43" s="58"/>
      <c r="F43" s="10"/>
      <c r="G43" s="33"/>
      <c r="H43" s="33"/>
      <c r="I43" s="13" t="str">
        <f t="shared" si="0"/>
        <v>OK</v>
      </c>
      <c r="J43" s="30"/>
      <c r="K43" s="32">
        <f t="shared" si="4"/>
        <v>0.8333333333333334</v>
      </c>
      <c r="M43" s="12"/>
    </row>
    <row r="44" spans="1:15" s="3" customFormat="1" ht="16.5">
      <c r="A44" s="70">
        <v>27</v>
      </c>
      <c r="B44" s="65" t="s">
        <v>132</v>
      </c>
      <c r="C44" s="1" t="s">
        <v>100</v>
      </c>
      <c r="D44" s="88">
        <v>222</v>
      </c>
      <c r="E44" s="62" t="s">
        <v>154</v>
      </c>
      <c r="F44" s="13">
        <v>12</v>
      </c>
      <c r="G44" s="41">
        <f>+F44+D44+D45+D46+F45+F46</f>
        <v>389</v>
      </c>
      <c r="H44" s="39">
        <f>ROUND(G44/24,0)</f>
        <v>16</v>
      </c>
      <c r="I44" s="13" t="str">
        <f t="shared" si="0"/>
        <v>OK</v>
      </c>
      <c r="J44" s="34"/>
      <c r="K44" s="32"/>
      <c r="L44" s="29"/>
      <c r="M44" s="12"/>
      <c r="O44" s="20"/>
    </row>
    <row r="45" spans="1:13" ht="16.5">
      <c r="A45" s="71"/>
      <c r="B45" s="67"/>
      <c r="C45" s="1" t="s">
        <v>101</v>
      </c>
      <c r="D45" s="88">
        <v>115</v>
      </c>
      <c r="E45" s="63"/>
      <c r="F45" s="10">
        <v>24</v>
      </c>
      <c r="G45" s="24"/>
      <c r="H45" s="24"/>
      <c r="I45" s="13" t="str">
        <f t="shared" si="0"/>
        <v>OK</v>
      </c>
      <c r="J45" s="30"/>
      <c r="M45" s="12">
        <v>2</v>
      </c>
    </row>
    <row r="46" spans="1:13" ht="16.5" customHeight="1">
      <c r="A46" s="72"/>
      <c r="B46" s="66"/>
      <c r="C46" s="2" t="s">
        <v>64</v>
      </c>
      <c r="D46" s="89">
        <v>16</v>
      </c>
      <c r="E46" s="64"/>
      <c r="F46" s="10"/>
      <c r="G46" s="33"/>
      <c r="H46" s="33"/>
      <c r="I46" s="13" t="str">
        <f t="shared" si="0"/>
        <v>OK</v>
      </c>
      <c r="J46" s="30"/>
      <c r="M46" s="12"/>
    </row>
    <row r="47" spans="1:13" ht="16.5">
      <c r="A47" s="18">
        <v>29</v>
      </c>
      <c r="B47" s="14" t="s">
        <v>134</v>
      </c>
      <c r="C47" s="1" t="s">
        <v>103</v>
      </c>
      <c r="D47" s="88">
        <v>232</v>
      </c>
      <c r="E47" s="49" t="s">
        <v>154</v>
      </c>
      <c r="F47" s="10">
        <v>30</v>
      </c>
      <c r="G47" s="33">
        <f>+F47+D47</f>
        <v>262</v>
      </c>
      <c r="H47" s="40">
        <f aca="true" t="shared" si="5" ref="H47:H52">ROUND(G47/24,0)</f>
        <v>11</v>
      </c>
      <c r="I47" s="13" t="str">
        <f t="shared" si="0"/>
        <v>OK</v>
      </c>
      <c r="J47" s="34"/>
      <c r="M47" s="12"/>
    </row>
    <row r="48" spans="1:13" ht="16.5" customHeight="1">
      <c r="A48" s="54">
        <v>28</v>
      </c>
      <c r="B48" s="14" t="s">
        <v>133</v>
      </c>
      <c r="C48" s="1" t="s">
        <v>102</v>
      </c>
      <c r="D48" s="88">
        <v>119</v>
      </c>
      <c r="E48" s="49" t="s">
        <v>155</v>
      </c>
      <c r="F48" s="10">
        <v>34</v>
      </c>
      <c r="G48" s="41" t="e">
        <f>+F48+D48+#REF!+#REF!</f>
        <v>#REF!</v>
      </c>
      <c r="H48" s="39" t="e">
        <f>ROUND(G48/24,0)</f>
        <v>#REF!</v>
      </c>
      <c r="I48" s="13" t="e">
        <f>IF(H48&gt;E48,"XL","OK")</f>
        <v>#REF!</v>
      </c>
      <c r="J48" s="34"/>
      <c r="M48" s="12"/>
    </row>
    <row r="49" spans="1:13" ht="19.5" customHeight="1">
      <c r="A49" s="68">
        <v>30</v>
      </c>
      <c r="B49" s="69" t="s">
        <v>135</v>
      </c>
      <c r="C49" s="1" t="s">
        <v>104</v>
      </c>
      <c r="D49" s="88">
        <v>237</v>
      </c>
      <c r="E49" s="57" t="s">
        <v>156</v>
      </c>
      <c r="F49" s="10">
        <v>21</v>
      </c>
      <c r="G49" s="41">
        <f>+F49+D49+F50+D50</f>
        <v>272</v>
      </c>
      <c r="H49" s="39">
        <f t="shared" si="5"/>
        <v>11</v>
      </c>
      <c r="I49" s="13" t="str">
        <f t="shared" si="0"/>
        <v>OK</v>
      </c>
      <c r="J49" s="34"/>
      <c r="M49" s="12"/>
    </row>
    <row r="50" spans="1:13" ht="19.5" customHeight="1">
      <c r="A50" s="68"/>
      <c r="B50" s="69"/>
      <c r="C50" s="27" t="s">
        <v>107</v>
      </c>
      <c r="D50" s="89">
        <v>14</v>
      </c>
      <c r="E50" s="58"/>
      <c r="F50" s="10"/>
      <c r="G50" s="33"/>
      <c r="H50" s="33"/>
      <c r="I50" s="13" t="str">
        <f t="shared" si="0"/>
        <v>OK</v>
      </c>
      <c r="J50" s="30"/>
      <c r="M50" s="12">
        <v>1</v>
      </c>
    </row>
    <row r="51" spans="1:13" ht="19.5" customHeight="1">
      <c r="A51" s="16">
        <v>31</v>
      </c>
      <c r="B51" s="17" t="s">
        <v>136</v>
      </c>
      <c r="C51" s="1" t="s">
        <v>139</v>
      </c>
      <c r="D51" s="88">
        <v>143</v>
      </c>
      <c r="E51" s="16" t="s">
        <v>156</v>
      </c>
      <c r="F51" s="10">
        <v>0</v>
      </c>
      <c r="G51" s="41" t="e">
        <f>+F51+D51+#REF!+#REF!</f>
        <v>#REF!</v>
      </c>
      <c r="H51" s="39" t="e">
        <f t="shared" si="5"/>
        <v>#REF!</v>
      </c>
      <c r="I51" s="13" t="e">
        <f t="shared" si="0"/>
        <v>#REF!</v>
      </c>
      <c r="J51" s="34"/>
      <c r="M51" s="12"/>
    </row>
    <row r="52" spans="1:13" ht="19.5" customHeight="1">
      <c r="A52" s="16">
        <v>32</v>
      </c>
      <c r="B52" s="17" t="s">
        <v>141</v>
      </c>
      <c r="C52" s="1" t="s">
        <v>105</v>
      </c>
      <c r="D52" s="88">
        <v>267</v>
      </c>
      <c r="E52" s="16" t="s">
        <v>157</v>
      </c>
      <c r="F52" s="10">
        <v>7</v>
      </c>
      <c r="G52" s="41">
        <f>+D52</f>
        <v>267</v>
      </c>
      <c r="H52" s="39">
        <f t="shared" si="5"/>
        <v>11</v>
      </c>
      <c r="I52" s="13" t="str">
        <f t="shared" si="0"/>
        <v>OK</v>
      </c>
      <c r="J52" s="34"/>
      <c r="M52" s="12">
        <v>1</v>
      </c>
    </row>
    <row r="53" spans="1:13" ht="15.75">
      <c r="A53" s="43"/>
      <c r="B53" s="43"/>
      <c r="C53" s="43"/>
      <c r="D53" s="94">
        <f>SUM(D4:D52)</f>
        <v>12427</v>
      </c>
      <c r="E53" s="50"/>
      <c r="F53" s="43"/>
      <c r="G53" s="43"/>
      <c r="H53" s="43"/>
      <c r="I53" s="35"/>
      <c r="J53" s="35"/>
      <c r="M53">
        <f>SUM(M4:M52)</f>
        <v>15</v>
      </c>
    </row>
    <row r="54" spans="1:10" ht="15.75">
      <c r="A54" s="35"/>
      <c r="B54" s="35"/>
      <c r="C54" s="35"/>
      <c r="D54" s="44"/>
      <c r="E54" s="44"/>
      <c r="F54" s="35"/>
      <c r="G54" s="35"/>
      <c r="H54" s="35"/>
      <c r="I54" s="35"/>
      <c r="J54" s="35"/>
    </row>
    <row r="55" spans="1:10" ht="15.75">
      <c r="A55" s="35"/>
      <c r="B55" s="46"/>
      <c r="C55" s="35"/>
      <c r="D55" s="44"/>
      <c r="E55" s="44"/>
      <c r="F55" s="35"/>
      <c r="G55" s="35"/>
      <c r="H55" s="35"/>
      <c r="I55" s="35"/>
      <c r="J55" s="35"/>
    </row>
    <row r="56" spans="1:10" ht="15.75">
      <c r="A56" s="35"/>
      <c r="B56" s="46"/>
      <c r="C56" s="35"/>
      <c r="D56" s="44"/>
      <c r="E56" s="44"/>
      <c r="F56" s="35"/>
      <c r="G56" s="35"/>
      <c r="H56" s="35"/>
      <c r="I56" s="35"/>
      <c r="J56" s="35"/>
    </row>
    <row r="57" spans="1:10" ht="15.75">
      <c r="A57" s="35"/>
      <c r="B57" s="46"/>
      <c r="C57" s="35"/>
      <c r="D57" s="44"/>
      <c r="E57" s="44"/>
      <c r="F57" s="35"/>
      <c r="G57" s="35"/>
      <c r="H57" s="35"/>
      <c r="I57" s="35"/>
      <c r="J57" s="35"/>
    </row>
  </sheetData>
  <sheetProtection/>
  <mergeCells count="44">
    <mergeCell ref="A1:F1"/>
    <mergeCell ref="A2:H2"/>
    <mergeCell ref="A12:A13"/>
    <mergeCell ref="B38:B39"/>
    <mergeCell ref="A15:A17"/>
    <mergeCell ref="E5:E6"/>
    <mergeCell ref="E10:E11"/>
    <mergeCell ref="A5:A6"/>
    <mergeCell ref="A10:A11"/>
    <mergeCell ref="B10:B11"/>
    <mergeCell ref="A30:A31"/>
    <mergeCell ref="B30:B31"/>
    <mergeCell ref="A24:A25"/>
    <mergeCell ref="B27:B28"/>
    <mergeCell ref="B12:B13"/>
    <mergeCell ref="B5:B6"/>
    <mergeCell ref="B15:B17"/>
    <mergeCell ref="A49:A50"/>
    <mergeCell ref="B49:B50"/>
    <mergeCell ref="A20:A21"/>
    <mergeCell ref="B20:B21"/>
    <mergeCell ref="A44:A46"/>
    <mergeCell ref="B44:B46"/>
    <mergeCell ref="A41:A43"/>
    <mergeCell ref="B41:B43"/>
    <mergeCell ref="A38:A39"/>
    <mergeCell ref="B18:B19"/>
    <mergeCell ref="A18:A19"/>
    <mergeCell ref="A27:A28"/>
    <mergeCell ref="A33:A34"/>
    <mergeCell ref="B33:B34"/>
    <mergeCell ref="B24:B25"/>
    <mergeCell ref="E12:E13"/>
    <mergeCell ref="E15:E17"/>
    <mergeCell ref="E18:E19"/>
    <mergeCell ref="E20:E21"/>
    <mergeCell ref="E24:E25"/>
    <mergeCell ref="E27:E28"/>
    <mergeCell ref="E30:E31"/>
    <mergeCell ref="E33:E34"/>
    <mergeCell ref="E38:E39"/>
    <mergeCell ref="E41:E43"/>
    <mergeCell ref="E44:E46"/>
    <mergeCell ref="E49:E50"/>
  </mergeCells>
  <printOptions/>
  <pageMargins left="0.67" right="0.2" top="0.5" bottom="0.23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3">
      <selection activeCell="F20" sqref="F20"/>
    </sheetView>
  </sheetViews>
  <sheetFormatPr defaultColWidth="45.625" defaultRowHeight="15.75"/>
  <cols>
    <col min="1" max="1" width="45.625" style="0" customWidth="1"/>
    <col min="2" max="2" width="18.375" style="0" bestFit="1" customWidth="1"/>
    <col min="3" max="3" width="10.875" style="0" bestFit="1" customWidth="1"/>
    <col min="4" max="4" width="28.125" style="0" bestFit="1" customWidth="1"/>
    <col min="5" max="5" width="15.375" style="0" customWidth="1"/>
  </cols>
  <sheetData>
    <row r="1" spans="1:6" ht="15.75">
      <c r="A1" s="8" t="s">
        <v>2</v>
      </c>
      <c r="B1" s="8" t="s">
        <v>3</v>
      </c>
      <c r="C1" s="8" t="s">
        <v>4</v>
      </c>
      <c r="D1" s="8" t="s">
        <v>5</v>
      </c>
      <c r="E1" s="4" t="s">
        <v>60</v>
      </c>
      <c r="F1" s="5"/>
    </row>
    <row r="2" spans="1:6" ht="16.5" thickBot="1">
      <c r="A2" s="6" t="s">
        <v>6</v>
      </c>
      <c r="B2" s="7">
        <v>511</v>
      </c>
      <c r="C2" s="7">
        <v>509</v>
      </c>
      <c r="D2" s="7">
        <v>486</v>
      </c>
      <c r="E2" s="4">
        <f>C2-D2</f>
        <v>23</v>
      </c>
      <c r="F2" s="5"/>
    </row>
    <row r="3" spans="1:6" ht="16.5" thickBot="1">
      <c r="A3" s="6" t="s">
        <v>7</v>
      </c>
      <c r="B3" s="7">
        <v>397</v>
      </c>
      <c r="C3" s="7">
        <v>397</v>
      </c>
      <c r="D3" s="7">
        <v>377</v>
      </c>
      <c r="E3" s="4">
        <f aca="true" t="shared" si="0" ref="E3:E54">C3-D3</f>
        <v>20</v>
      </c>
      <c r="F3" s="5"/>
    </row>
    <row r="4" spans="1:6" ht="16.5" thickBot="1">
      <c r="A4" s="6" t="s">
        <v>8</v>
      </c>
      <c r="B4" s="7">
        <v>527</v>
      </c>
      <c r="C4" s="7">
        <v>527</v>
      </c>
      <c r="D4" s="7">
        <v>519</v>
      </c>
      <c r="E4" s="4">
        <f t="shared" si="0"/>
        <v>8</v>
      </c>
      <c r="F4" s="5"/>
    </row>
    <row r="5" spans="1:6" ht="16.5" thickBot="1">
      <c r="A5" s="6" t="s">
        <v>9</v>
      </c>
      <c r="B5" s="7">
        <v>446</v>
      </c>
      <c r="C5" s="7">
        <v>446</v>
      </c>
      <c r="D5" s="7">
        <v>424</v>
      </c>
      <c r="E5" s="4">
        <f t="shared" si="0"/>
        <v>22</v>
      </c>
      <c r="F5" s="5"/>
    </row>
    <row r="6" spans="1:6" ht="16.5" thickBot="1">
      <c r="A6" s="6" t="s">
        <v>10</v>
      </c>
      <c r="B6" s="7">
        <v>96</v>
      </c>
      <c r="C6" s="7">
        <v>96</v>
      </c>
      <c r="D6" s="7">
        <v>93</v>
      </c>
      <c r="E6" s="4">
        <f t="shared" si="0"/>
        <v>3</v>
      </c>
      <c r="F6" s="5"/>
    </row>
    <row r="7" spans="1:6" ht="16.5" thickBot="1">
      <c r="A7" s="6" t="s">
        <v>11</v>
      </c>
      <c r="B7" s="7">
        <v>448</v>
      </c>
      <c r="C7" s="7">
        <v>446</v>
      </c>
      <c r="D7" s="7">
        <v>407</v>
      </c>
      <c r="E7" s="4">
        <f t="shared" si="0"/>
        <v>39</v>
      </c>
      <c r="F7" s="5"/>
    </row>
    <row r="8" spans="1:6" ht="16.5" thickBot="1">
      <c r="A8" s="6" t="s">
        <v>12</v>
      </c>
      <c r="B8" s="7">
        <v>77</v>
      </c>
      <c r="C8" s="7">
        <v>77</v>
      </c>
      <c r="D8" s="7">
        <v>73</v>
      </c>
      <c r="E8" s="4">
        <f t="shared" si="0"/>
        <v>4</v>
      </c>
      <c r="F8" s="5"/>
    </row>
    <row r="9" spans="1:6" ht="16.5" thickBot="1">
      <c r="A9" s="6" t="s">
        <v>13</v>
      </c>
      <c r="B9" s="7">
        <v>528</v>
      </c>
      <c r="C9" s="7">
        <v>528</v>
      </c>
      <c r="D9" s="7">
        <v>528</v>
      </c>
      <c r="E9" s="4">
        <f t="shared" si="0"/>
        <v>0</v>
      </c>
      <c r="F9" s="5"/>
    </row>
    <row r="10" spans="1:6" ht="16.5" thickBot="1">
      <c r="A10" s="6" t="s">
        <v>14</v>
      </c>
      <c r="B10" s="7">
        <v>409</v>
      </c>
      <c r="C10" s="7">
        <v>408</v>
      </c>
      <c r="D10" s="7">
        <v>374</v>
      </c>
      <c r="E10" s="4">
        <f t="shared" si="0"/>
        <v>34</v>
      </c>
      <c r="F10" s="5"/>
    </row>
    <row r="11" spans="1:6" ht="16.5" thickBot="1">
      <c r="A11" s="6" t="s">
        <v>15</v>
      </c>
      <c r="B11" s="7">
        <v>316</v>
      </c>
      <c r="C11" s="7">
        <v>316</v>
      </c>
      <c r="D11" s="7">
        <v>295</v>
      </c>
      <c r="E11" s="4">
        <f t="shared" si="0"/>
        <v>21</v>
      </c>
      <c r="F11" s="5"/>
    </row>
    <row r="12" spans="1:6" ht="16.5" thickBot="1">
      <c r="A12" s="6" t="s">
        <v>16</v>
      </c>
      <c r="B12" s="7">
        <v>484</v>
      </c>
      <c r="C12" s="7">
        <v>484</v>
      </c>
      <c r="D12" s="7">
        <v>476</v>
      </c>
      <c r="E12" s="4">
        <f t="shared" si="0"/>
        <v>8</v>
      </c>
      <c r="F12" s="5"/>
    </row>
    <row r="13" spans="1:6" ht="16.5" thickBot="1">
      <c r="A13" s="6" t="s">
        <v>17</v>
      </c>
      <c r="B13" s="7">
        <v>349</v>
      </c>
      <c r="C13" s="7">
        <v>349</v>
      </c>
      <c r="D13" s="7">
        <v>289</v>
      </c>
      <c r="E13" s="4">
        <f t="shared" si="0"/>
        <v>60</v>
      </c>
      <c r="F13" s="5"/>
    </row>
    <row r="14" spans="1:6" ht="16.5" thickBot="1">
      <c r="A14" s="6" t="s">
        <v>18</v>
      </c>
      <c r="B14" s="7">
        <v>409</v>
      </c>
      <c r="C14" s="7">
        <v>409</v>
      </c>
      <c r="D14" s="7">
        <v>409</v>
      </c>
      <c r="E14" s="4">
        <f t="shared" si="0"/>
        <v>0</v>
      </c>
      <c r="F14" s="5"/>
    </row>
    <row r="15" spans="1:6" ht="16.5" thickBot="1">
      <c r="A15" s="6" t="s">
        <v>19</v>
      </c>
      <c r="B15" s="7">
        <v>190</v>
      </c>
      <c r="C15" s="7">
        <v>188</v>
      </c>
      <c r="D15" s="7">
        <v>160</v>
      </c>
      <c r="E15" s="4">
        <f t="shared" si="0"/>
        <v>28</v>
      </c>
      <c r="F15" s="5"/>
    </row>
    <row r="16" spans="1:6" ht="16.5" thickBot="1">
      <c r="A16" s="6" t="s">
        <v>20</v>
      </c>
      <c r="B16" s="7">
        <v>107</v>
      </c>
      <c r="C16" s="7">
        <v>106</v>
      </c>
      <c r="D16" s="7">
        <v>69</v>
      </c>
      <c r="E16" s="4">
        <f t="shared" si="0"/>
        <v>37</v>
      </c>
      <c r="F16" s="5"/>
    </row>
    <row r="17" spans="1:6" ht="16.5" thickBot="1">
      <c r="A17" s="6" t="s">
        <v>21</v>
      </c>
      <c r="B17" s="7">
        <v>92</v>
      </c>
      <c r="C17" s="7">
        <v>92</v>
      </c>
      <c r="D17" s="7">
        <v>86</v>
      </c>
      <c r="E17" s="4">
        <f t="shared" si="0"/>
        <v>6</v>
      </c>
      <c r="F17" s="5"/>
    </row>
    <row r="18" spans="1:6" ht="16.5" thickBot="1">
      <c r="A18" s="6" t="s">
        <v>22</v>
      </c>
      <c r="B18" s="7">
        <v>111</v>
      </c>
      <c r="C18" s="7">
        <v>111</v>
      </c>
      <c r="D18" s="7">
        <v>109</v>
      </c>
      <c r="E18" s="4">
        <f t="shared" si="0"/>
        <v>2</v>
      </c>
      <c r="F18" s="5"/>
    </row>
    <row r="19" spans="1:6" ht="16.5" thickBot="1">
      <c r="A19" s="6" t="s">
        <v>23</v>
      </c>
      <c r="B19" s="7">
        <v>243</v>
      </c>
      <c r="C19" s="7">
        <v>233</v>
      </c>
      <c r="D19" s="7">
        <v>109</v>
      </c>
      <c r="E19" s="4">
        <f t="shared" si="0"/>
        <v>124</v>
      </c>
      <c r="F19" s="5"/>
    </row>
    <row r="20" spans="1:6" ht="16.5" thickBot="1">
      <c r="A20" s="6" t="s">
        <v>24</v>
      </c>
      <c r="B20" s="7">
        <v>499</v>
      </c>
      <c r="C20" s="7">
        <v>499</v>
      </c>
      <c r="D20" s="7">
        <v>488</v>
      </c>
      <c r="E20" s="4">
        <f t="shared" si="0"/>
        <v>11</v>
      </c>
      <c r="F20" s="5"/>
    </row>
    <row r="21" spans="1:6" ht="16.5" thickBot="1">
      <c r="A21" s="6" t="s">
        <v>25</v>
      </c>
      <c r="B21" s="7">
        <v>326</v>
      </c>
      <c r="C21" s="7">
        <v>325</v>
      </c>
      <c r="D21" s="7">
        <v>259</v>
      </c>
      <c r="E21" s="4">
        <f t="shared" si="0"/>
        <v>66</v>
      </c>
      <c r="F21" s="5"/>
    </row>
    <row r="22" spans="1:6" ht="16.5" thickBot="1">
      <c r="A22" s="6" t="s">
        <v>26</v>
      </c>
      <c r="B22" s="7">
        <v>423</v>
      </c>
      <c r="C22" s="7">
        <v>417</v>
      </c>
      <c r="D22" s="7">
        <v>350</v>
      </c>
      <c r="E22" s="4">
        <f t="shared" si="0"/>
        <v>67</v>
      </c>
      <c r="F22" s="5"/>
    </row>
    <row r="23" spans="1:6" ht="16.5" thickBot="1">
      <c r="A23" s="6" t="s">
        <v>27</v>
      </c>
      <c r="B23" s="7">
        <v>289</v>
      </c>
      <c r="C23" s="7">
        <v>288</v>
      </c>
      <c r="D23" s="7">
        <v>254</v>
      </c>
      <c r="E23" s="4">
        <f t="shared" si="0"/>
        <v>34</v>
      </c>
      <c r="F23" s="5"/>
    </row>
    <row r="24" spans="1:6" ht="16.5" thickBot="1">
      <c r="A24" s="6" t="s">
        <v>28</v>
      </c>
      <c r="B24" s="7">
        <v>27</v>
      </c>
      <c r="C24" s="7">
        <v>27</v>
      </c>
      <c r="D24" s="7">
        <v>22</v>
      </c>
      <c r="E24" s="4">
        <f t="shared" si="0"/>
        <v>5</v>
      </c>
      <c r="F24" s="5"/>
    </row>
    <row r="25" spans="1:6" ht="16.5" thickBot="1">
      <c r="A25" s="6" t="s">
        <v>29</v>
      </c>
      <c r="B25" s="7">
        <v>427</v>
      </c>
      <c r="C25" s="7">
        <v>427</v>
      </c>
      <c r="D25" s="7">
        <v>413</v>
      </c>
      <c r="E25" s="4">
        <f t="shared" si="0"/>
        <v>14</v>
      </c>
      <c r="F25" s="5"/>
    </row>
    <row r="26" spans="1:6" ht="16.5" thickBot="1">
      <c r="A26" s="6" t="s">
        <v>30</v>
      </c>
      <c r="B26" s="7">
        <v>217</v>
      </c>
      <c r="C26" s="7">
        <v>216</v>
      </c>
      <c r="D26" s="7">
        <v>190</v>
      </c>
      <c r="E26" s="4">
        <f t="shared" si="0"/>
        <v>26</v>
      </c>
      <c r="F26" s="5"/>
    </row>
    <row r="27" spans="1:6" ht="16.5" thickBot="1">
      <c r="A27" s="6" t="s">
        <v>31</v>
      </c>
      <c r="B27" s="7">
        <v>207</v>
      </c>
      <c r="C27" s="7">
        <v>207</v>
      </c>
      <c r="D27" s="7">
        <v>183</v>
      </c>
      <c r="E27" s="4">
        <f t="shared" si="0"/>
        <v>24</v>
      </c>
      <c r="F27" s="5"/>
    </row>
    <row r="28" spans="1:6" ht="16.5" thickBot="1">
      <c r="A28" s="6" t="s">
        <v>32</v>
      </c>
      <c r="B28" s="7">
        <v>9</v>
      </c>
      <c r="C28" s="7">
        <v>9</v>
      </c>
      <c r="D28" s="7">
        <v>6</v>
      </c>
      <c r="E28" s="4">
        <f t="shared" si="0"/>
        <v>3</v>
      </c>
      <c r="F28" s="5"/>
    </row>
    <row r="29" spans="1:6" ht="16.5" thickBot="1">
      <c r="A29" s="6" t="s">
        <v>33</v>
      </c>
      <c r="B29" s="7">
        <v>430</v>
      </c>
      <c r="C29" s="7">
        <v>430</v>
      </c>
      <c r="D29" s="7">
        <v>421</v>
      </c>
      <c r="E29" s="4">
        <f t="shared" si="0"/>
        <v>9</v>
      </c>
      <c r="F29" s="5"/>
    </row>
    <row r="30" spans="1:6" ht="16.5" thickBot="1">
      <c r="A30" s="6" t="s">
        <v>34</v>
      </c>
      <c r="B30" s="7">
        <v>395</v>
      </c>
      <c r="C30" s="7">
        <v>394</v>
      </c>
      <c r="D30" s="7">
        <v>383</v>
      </c>
      <c r="E30" s="4">
        <f t="shared" si="0"/>
        <v>11</v>
      </c>
      <c r="F30" s="5"/>
    </row>
    <row r="31" spans="1:6" ht="16.5" thickBot="1">
      <c r="A31" s="6" t="s">
        <v>35</v>
      </c>
      <c r="B31" s="7">
        <v>269</v>
      </c>
      <c r="C31" s="7">
        <v>269</v>
      </c>
      <c r="D31" s="7">
        <v>246</v>
      </c>
      <c r="E31" s="4">
        <f t="shared" si="0"/>
        <v>23</v>
      </c>
      <c r="F31" s="5"/>
    </row>
    <row r="32" spans="1:6" ht="16.5" thickBot="1">
      <c r="A32" s="6" t="s">
        <v>36</v>
      </c>
      <c r="B32" s="7">
        <v>354</v>
      </c>
      <c r="C32" s="7">
        <v>354</v>
      </c>
      <c r="D32" s="7">
        <v>321</v>
      </c>
      <c r="E32" s="4">
        <f t="shared" si="0"/>
        <v>33</v>
      </c>
      <c r="F32" s="5"/>
    </row>
    <row r="33" spans="1:6" ht="16.5" thickBot="1">
      <c r="A33" s="6" t="s">
        <v>37</v>
      </c>
      <c r="B33" s="7">
        <v>99</v>
      </c>
      <c r="C33" s="7">
        <v>99</v>
      </c>
      <c r="D33" s="7">
        <v>96</v>
      </c>
      <c r="E33" s="4">
        <f t="shared" si="0"/>
        <v>3</v>
      </c>
      <c r="F33" s="5"/>
    </row>
    <row r="34" spans="1:6" ht="16.5" thickBot="1">
      <c r="A34" s="6" t="s">
        <v>38</v>
      </c>
      <c r="B34" s="7">
        <v>431</v>
      </c>
      <c r="C34" s="7">
        <v>431</v>
      </c>
      <c r="D34" s="7">
        <v>421</v>
      </c>
      <c r="E34" s="4">
        <f t="shared" si="0"/>
        <v>10</v>
      </c>
      <c r="F34" s="5"/>
    </row>
    <row r="35" spans="1:6" ht="16.5" thickBot="1">
      <c r="A35" s="6" t="s">
        <v>39</v>
      </c>
      <c r="B35" s="7">
        <v>343</v>
      </c>
      <c r="C35" s="7">
        <v>338</v>
      </c>
      <c r="D35" s="7">
        <v>289</v>
      </c>
      <c r="E35" s="4">
        <f t="shared" si="0"/>
        <v>49</v>
      </c>
      <c r="F35" s="5"/>
    </row>
    <row r="36" spans="1:6" ht="16.5" thickBot="1">
      <c r="A36" s="6" t="s">
        <v>40</v>
      </c>
      <c r="B36" s="7">
        <v>340</v>
      </c>
      <c r="C36" s="7">
        <v>339</v>
      </c>
      <c r="D36" s="7">
        <v>321</v>
      </c>
      <c r="E36" s="4">
        <f t="shared" si="0"/>
        <v>18</v>
      </c>
      <c r="F36" s="5"/>
    </row>
    <row r="37" spans="1:6" ht="16.5" thickBot="1">
      <c r="A37" s="6" t="s">
        <v>41</v>
      </c>
      <c r="B37" s="7">
        <v>54</v>
      </c>
      <c r="C37" s="7">
        <v>51</v>
      </c>
      <c r="D37" s="7">
        <v>41</v>
      </c>
      <c r="E37" s="4">
        <f t="shared" si="0"/>
        <v>10</v>
      </c>
      <c r="F37" s="5"/>
    </row>
    <row r="38" spans="1:6" ht="16.5" thickBot="1">
      <c r="A38" s="6" t="s">
        <v>42</v>
      </c>
      <c r="B38" s="7">
        <v>157</v>
      </c>
      <c r="C38" s="7">
        <v>156</v>
      </c>
      <c r="D38" s="7">
        <v>155</v>
      </c>
      <c r="E38" s="4">
        <f t="shared" si="0"/>
        <v>1</v>
      </c>
      <c r="F38" s="5"/>
    </row>
    <row r="39" spans="1:6" ht="16.5" thickBot="1">
      <c r="A39" s="6" t="s">
        <v>43</v>
      </c>
      <c r="B39" s="7">
        <v>58</v>
      </c>
      <c r="C39" s="7">
        <v>58</v>
      </c>
      <c r="D39" s="7">
        <v>57</v>
      </c>
      <c r="E39" s="4">
        <f t="shared" si="0"/>
        <v>1</v>
      </c>
      <c r="F39" s="5"/>
    </row>
    <row r="40" spans="1:6" ht="16.5" thickBot="1">
      <c r="A40" s="6" t="s">
        <v>44</v>
      </c>
      <c r="B40" s="7">
        <v>45</v>
      </c>
      <c r="C40" s="7">
        <v>44</v>
      </c>
      <c r="D40" s="7">
        <v>44</v>
      </c>
      <c r="E40" s="4">
        <f t="shared" si="0"/>
        <v>0</v>
      </c>
      <c r="F40" s="5"/>
    </row>
    <row r="41" spans="1:6" ht="16.5" thickBot="1">
      <c r="A41" s="6" t="s">
        <v>45</v>
      </c>
      <c r="B41" s="7">
        <v>84</v>
      </c>
      <c r="C41" s="7">
        <v>82</v>
      </c>
      <c r="D41" s="7">
        <v>75</v>
      </c>
      <c r="E41" s="4">
        <f t="shared" si="0"/>
        <v>7</v>
      </c>
      <c r="F41" s="5"/>
    </row>
    <row r="42" spans="1:6" ht="16.5" thickBot="1">
      <c r="A42" s="6" t="s">
        <v>46</v>
      </c>
      <c r="B42" s="7">
        <v>47</v>
      </c>
      <c r="C42" s="7">
        <v>46</v>
      </c>
      <c r="D42" s="7">
        <v>39</v>
      </c>
      <c r="E42" s="4">
        <f t="shared" si="0"/>
        <v>7</v>
      </c>
      <c r="F42" s="5"/>
    </row>
    <row r="43" spans="1:6" ht="16.5" thickBot="1">
      <c r="A43" s="6" t="s">
        <v>47</v>
      </c>
      <c r="B43" s="7">
        <v>161</v>
      </c>
      <c r="C43" s="7">
        <v>156</v>
      </c>
      <c r="D43" s="7">
        <v>145</v>
      </c>
      <c r="E43" s="4">
        <f t="shared" si="0"/>
        <v>11</v>
      </c>
      <c r="F43" s="5"/>
    </row>
    <row r="44" spans="1:6" ht="16.5" thickBot="1">
      <c r="A44" s="6" t="s">
        <v>48</v>
      </c>
      <c r="B44" s="7">
        <v>161</v>
      </c>
      <c r="C44" s="7">
        <v>160</v>
      </c>
      <c r="D44" s="7">
        <v>139</v>
      </c>
      <c r="E44" s="4">
        <f t="shared" si="0"/>
        <v>21</v>
      </c>
      <c r="F44" s="5"/>
    </row>
    <row r="45" spans="1:6" ht="16.5" thickBot="1">
      <c r="A45" s="6" t="s">
        <v>49</v>
      </c>
      <c r="B45" s="7">
        <v>81</v>
      </c>
      <c r="C45" s="7">
        <v>81</v>
      </c>
      <c r="D45" s="7">
        <v>78</v>
      </c>
      <c r="E45" s="4">
        <f t="shared" si="0"/>
        <v>3</v>
      </c>
      <c r="F45" s="5"/>
    </row>
    <row r="46" spans="1:6" ht="16.5" thickBot="1">
      <c r="A46" s="6" t="s">
        <v>50</v>
      </c>
      <c r="B46" s="7">
        <v>40</v>
      </c>
      <c r="C46" s="7">
        <v>40</v>
      </c>
      <c r="D46" s="7">
        <v>40</v>
      </c>
      <c r="E46" s="4">
        <f t="shared" si="0"/>
        <v>0</v>
      </c>
      <c r="F46" s="5"/>
    </row>
    <row r="47" spans="1:6" ht="16.5" thickBot="1">
      <c r="A47" s="6" t="s">
        <v>51</v>
      </c>
      <c r="B47" s="7">
        <v>112</v>
      </c>
      <c r="C47" s="7">
        <v>108</v>
      </c>
      <c r="D47" s="7">
        <v>96</v>
      </c>
      <c r="E47" s="4">
        <f t="shared" si="0"/>
        <v>12</v>
      </c>
      <c r="F47" s="5"/>
    </row>
    <row r="48" spans="1:6" ht="16.5" thickBot="1">
      <c r="A48" s="6" t="s">
        <v>52</v>
      </c>
      <c r="B48" s="7">
        <v>19</v>
      </c>
      <c r="C48" s="7">
        <v>18</v>
      </c>
      <c r="D48" s="7">
        <v>15</v>
      </c>
      <c r="E48" s="4">
        <f t="shared" si="0"/>
        <v>3</v>
      </c>
      <c r="F48" s="5"/>
    </row>
    <row r="49" spans="1:6" ht="16.5" thickBot="1">
      <c r="A49" s="6" t="s">
        <v>53</v>
      </c>
      <c r="B49" s="7">
        <v>237</v>
      </c>
      <c r="C49" s="7">
        <v>236</v>
      </c>
      <c r="D49" s="7">
        <v>232</v>
      </c>
      <c r="E49" s="4">
        <f t="shared" si="0"/>
        <v>4</v>
      </c>
      <c r="F49" s="5"/>
    </row>
    <row r="50" spans="1:6" ht="16.5" thickBot="1">
      <c r="A50" s="6" t="s">
        <v>54</v>
      </c>
      <c r="B50" s="7">
        <v>56</v>
      </c>
      <c r="C50" s="7">
        <v>52</v>
      </c>
      <c r="D50" s="7">
        <v>44</v>
      </c>
      <c r="E50" s="4">
        <f t="shared" si="0"/>
        <v>8</v>
      </c>
      <c r="F50" s="5"/>
    </row>
    <row r="51" spans="1:6" ht="16.5" thickBot="1">
      <c r="A51" s="6" t="s">
        <v>55</v>
      </c>
      <c r="B51" s="7">
        <v>136</v>
      </c>
      <c r="C51" s="7">
        <v>132</v>
      </c>
      <c r="D51" s="7">
        <v>127</v>
      </c>
      <c r="E51" s="4">
        <f t="shared" si="0"/>
        <v>5</v>
      </c>
      <c r="F51" s="5"/>
    </row>
    <row r="52" spans="1:6" ht="16.5" thickBot="1">
      <c r="A52" s="6" t="s">
        <v>56</v>
      </c>
      <c r="B52" s="7">
        <v>28</v>
      </c>
      <c r="C52" s="7">
        <v>27</v>
      </c>
      <c r="D52" s="7">
        <v>26</v>
      </c>
      <c r="E52" s="4">
        <f t="shared" si="0"/>
        <v>1</v>
      </c>
      <c r="F52" s="5"/>
    </row>
    <row r="53" spans="1:6" ht="16.5" thickBot="1">
      <c r="A53" s="6" t="s">
        <v>57</v>
      </c>
      <c r="B53" s="7">
        <v>222</v>
      </c>
      <c r="C53" s="7">
        <v>221</v>
      </c>
      <c r="D53" s="7">
        <v>173</v>
      </c>
      <c r="E53" s="4">
        <f t="shared" si="0"/>
        <v>48</v>
      </c>
      <c r="F53" s="5"/>
    </row>
    <row r="54" spans="1:6" ht="16.5" thickBot="1">
      <c r="A54" s="6" t="s">
        <v>58</v>
      </c>
      <c r="B54" s="7">
        <v>6</v>
      </c>
      <c r="C54" s="7">
        <v>6</v>
      </c>
      <c r="D54" s="7">
        <v>1</v>
      </c>
      <c r="E54" s="4">
        <f t="shared" si="0"/>
        <v>5</v>
      </c>
      <c r="F54" s="5"/>
    </row>
    <row r="55" spans="1:6" ht="15.75">
      <c r="A55" s="79" t="s">
        <v>59</v>
      </c>
      <c r="B55" s="80"/>
      <c r="C55" s="85">
        <v>12529</v>
      </c>
      <c r="D55" s="85">
        <v>12465</v>
      </c>
      <c r="E55" s="85">
        <v>11473</v>
      </c>
      <c r="F55" s="78"/>
    </row>
    <row r="56" spans="1:6" ht="15.75">
      <c r="A56" s="81"/>
      <c r="B56" s="82"/>
      <c r="C56" s="86"/>
      <c r="D56" s="86"/>
      <c r="E56" s="86"/>
      <c r="F56" s="78"/>
    </row>
    <row r="57" spans="1:6" ht="16.5" thickBot="1">
      <c r="A57" s="83"/>
      <c r="B57" s="84"/>
      <c r="C57" s="87"/>
      <c r="D57" s="87"/>
      <c r="E57" s="87"/>
      <c r="F57" s="78"/>
    </row>
  </sheetData>
  <sheetProtection/>
  <mergeCells count="5">
    <mergeCell ref="F55:F57"/>
    <mergeCell ref="A55:B57"/>
    <mergeCell ref="C55:C57"/>
    <mergeCell ref="D55:D57"/>
    <mergeCell ref="E55:E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BMC</dc:creator>
  <cp:keywords/>
  <dc:description/>
  <cp:lastModifiedBy>Admin</cp:lastModifiedBy>
  <cp:lastPrinted>2020-07-16T02:28:05Z</cp:lastPrinted>
  <dcterms:created xsi:type="dcterms:W3CDTF">2017-03-13T01:58:02Z</dcterms:created>
  <dcterms:modified xsi:type="dcterms:W3CDTF">2020-07-16T02:49:39Z</dcterms:modified>
  <cp:category/>
  <cp:version/>
  <cp:contentType/>
  <cp:contentStatus/>
</cp:coreProperties>
</file>